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ankettner/Documents/attac/Gruppenunterstützung/Umfrage 2016/Ergebnisse Umfrage 2016/Statistik/"/>
    </mc:Choice>
  </mc:AlternateContent>
  <bookViews>
    <workbookView xWindow="20" yWindow="460" windowWidth="28980" windowHeight="16660" tabRatio="500"/>
  </bookViews>
  <sheets>
    <sheet name="Blatt1" sheetId="1" r:id="rId1"/>
    <sheet name="Blatt2" sheetId="2" r:id="rId2"/>
  </sheets>
  <definedNames>
    <definedName name="_xlnm._FilterDatabase" localSheetId="0" hidden="1">Blatt1!$A$100:$I$106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0" i="1" l="1"/>
  <c r="E102" i="1"/>
  <c r="E101" i="1"/>
  <c r="E103" i="1"/>
  <c r="E104" i="1"/>
  <c r="E105" i="1"/>
  <c r="E93" i="1"/>
  <c r="E96" i="1"/>
  <c r="E95" i="1"/>
  <c r="E94" i="1"/>
  <c r="E97" i="1"/>
  <c r="E92" i="1"/>
  <c r="E83" i="1"/>
  <c r="E81" i="1"/>
  <c r="E85" i="1"/>
  <c r="E87" i="1"/>
  <c r="E84" i="1"/>
  <c r="E86" i="1"/>
  <c r="E89" i="1"/>
  <c r="E88" i="1"/>
  <c r="E82" i="1"/>
  <c r="E52" i="1"/>
  <c r="E55" i="1"/>
  <c r="E53" i="1"/>
  <c r="E54" i="1"/>
  <c r="E56" i="1"/>
  <c r="E58" i="1"/>
  <c r="E59" i="1"/>
  <c r="E57" i="1"/>
  <c r="E50" i="1"/>
  <c r="E62" i="1"/>
  <c r="E60" i="1"/>
  <c r="E63" i="1"/>
  <c r="E64" i="1"/>
  <c r="E65" i="1"/>
  <c r="E61" i="1"/>
  <c r="E66" i="1"/>
  <c r="E68" i="1"/>
  <c r="E67" i="1"/>
  <c r="E69" i="1"/>
  <c r="E70" i="1"/>
  <c r="E51" i="1"/>
  <c r="E42" i="1"/>
  <c r="E43" i="1"/>
  <c r="E41" i="1"/>
  <c r="E36" i="1"/>
  <c r="E37" i="1"/>
  <c r="E38" i="1"/>
  <c r="E35" i="1"/>
  <c r="E21" i="1"/>
  <c r="E22" i="1"/>
  <c r="E23" i="1"/>
  <c r="E20" i="1"/>
  <c r="E24" i="1"/>
  <c r="G82" i="1"/>
  <c r="I82" i="1"/>
  <c r="G83" i="1"/>
  <c r="I83" i="1"/>
  <c r="G81" i="1"/>
  <c r="I81" i="1"/>
  <c r="G85" i="1"/>
  <c r="I85" i="1"/>
  <c r="G87" i="1"/>
  <c r="I87" i="1"/>
  <c r="G84" i="1"/>
  <c r="I84" i="1"/>
  <c r="G86" i="1"/>
  <c r="I86" i="1"/>
  <c r="G89" i="1"/>
  <c r="I89" i="1"/>
  <c r="G88" i="1"/>
  <c r="I88" i="1"/>
  <c r="G92" i="1"/>
  <c r="I92" i="1"/>
  <c r="G93" i="1"/>
  <c r="I93" i="1"/>
  <c r="G96" i="1"/>
  <c r="I96" i="1"/>
  <c r="G95" i="1"/>
  <c r="I95" i="1"/>
  <c r="G94" i="1"/>
  <c r="I94" i="1"/>
  <c r="I97" i="1"/>
  <c r="G105" i="1"/>
  <c r="I105" i="1"/>
  <c r="G100" i="1"/>
  <c r="I100" i="1"/>
  <c r="G102" i="1"/>
  <c r="I102" i="1"/>
  <c r="G101" i="1"/>
  <c r="I101" i="1"/>
  <c r="G103" i="1"/>
  <c r="I103" i="1"/>
  <c r="I104" i="1"/>
  <c r="G70" i="1"/>
  <c r="G76" i="1"/>
  <c r="G73" i="1"/>
  <c r="G72" i="1"/>
  <c r="G69" i="1"/>
  <c r="G71" i="1"/>
  <c r="G67" i="1"/>
  <c r="G68" i="1"/>
  <c r="G61" i="1"/>
  <c r="G65" i="1"/>
  <c r="G64" i="1"/>
  <c r="G63" i="1"/>
  <c r="G60" i="1"/>
  <c r="G62" i="1"/>
  <c r="G50" i="1"/>
  <c r="G57" i="1"/>
  <c r="G59" i="1"/>
  <c r="G58" i="1"/>
  <c r="G56" i="1"/>
  <c r="G54" i="1"/>
  <c r="G53" i="1"/>
  <c r="G55" i="1"/>
  <c r="G52" i="1"/>
  <c r="G51" i="1"/>
  <c r="I70" i="1"/>
  <c r="I76" i="1"/>
  <c r="I73" i="1"/>
  <c r="I72" i="1"/>
  <c r="I69" i="1"/>
  <c r="I71" i="1"/>
  <c r="I68" i="1"/>
  <c r="I61" i="1"/>
  <c r="I65" i="1"/>
  <c r="I64" i="1"/>
  <c r="I63" i="1"/>
  <c r="I60" i="1"/>
  <c r="I62" i="1"/>
  <c r="I50" i="1"/>
  <c r="I57" i="1"/>
  <c r="I59" i="1"/>
  <c r="I58" i="1"/>
  <c r="I56" i="1"/>
  <c r="I54" i="1"/>
  <c r="I53" i="1"/>
  <c r="I55" i="1"/>
  <c r="I52" i="1"/>
  <c r="I51" i="1"/>
  <c r="G43" i="1"/>
  <c r="G42" i="1"/>
  <c r="G41" i="1"/>
  <c r="G38" i="1"/>
  <c r="G37" i="1"/>
  <c r="G36" i="1"/>
  <c r="G35" i="1"/>
  <c r="F24" i="1"/>
  <c r="G24" i="1"/>
  <c r="G23" i="1"/>
  <c r="G22" i="1"/>
  <c r="G21" i="1"/>
  <c r="G20" i="1"/>
  <c r="I43" i="1"/>
  <c r="I42" i="1"/>
  <c r="I41" i="1"/>
  <c r="I20" i="1"/>
  <c r="I21" i="1"/>
  <c r="I22" i="1"/>
  <c r="I23" i="1"/>
  <c r="I24" i="1"/>
  <c r="H24" i="1"/>
  <c r="E7" i="1"/>
  <c r="E6" i="1"/>
  <c r="E5" i="1"/>
  <c r="D24" i="1"/>
  <c r="I5" i="1"/>
  <c r="I6" i="1"/>
  <c r="I7" i="1"/>
  <c r="I4" i="1"/>
</calcChain>
</file>

<file path=xl/sharedStrings.xml><?xml version="1.0" encoding="utf-8"?>
<sst xmlns="http://schemas.openxmlformats.org/spreadsheetml/2006/main" count="209" uniqueCount="112">
  <si>
    <t>Kultur</t>
  </si>
  <si>
    <t>Lateinamerika</t>
  </si>
  <si>
    <t>Lokales</t>
  </si>
  <si>
    <t>Gentech</t>
  </si>
  <si>
    <t>Feminismus Gender</t>
  </si>
  <si>
    <t>Finanzmaerkte Steuern</t>
  </si>
  <si>
    <t>Grundeinkommen / Soziale Rechte</t>
  </si>
  <si>
    <t xml:space="preserve">Bildung </t>
  </si>
  <si>
    <t>Wachstum</t>
  </si>
  <si>
    <t>Landwirtschaft / Ernährung</t>
  </si>
  <si>
    <t>Rekommunalisierung (Stromnetze)</t>
  </si>
  <si>
    <t>Soziale Sicherungssysteme</t>
  </si>
  <si>
    <t>Datenschutz / Digitale Medien</t>
  </si>
  <si>
    <t>Privatisierung / PPP</t>
  </si>
  <si>
    <t>Krieg / Frieden</t>
  </si>
  <si>
    <t>Solidarische Oekonomie</t>
  </si>
  <si>
    <t>Finanzen</t>
  </si>
  <si>
    <t>Aktionen</t>
  </si>
  <si>
    <t>Website</t>
  </si>
  <si>
    <t>Konflikte</t>
  </si>
  <si>
    <t>Infobrief</t>
  </si>
  <si>
    <t>Gruppenliste</t>
  </si>
  <si>
    <t>Webshop</t>
  </si>
  <si>
    <t>Mailadresse</t>
  </si>
  <si>
    <t>Broschüre</t>
  </si>
  <si>
    <t>Kontakt zu Mitgliedern</t>
  </si>
  <si>
    <t>Unterstützungswunsch</t>
  </si>
  <si>
    <t>Nutzung von Angeboten</t>
  </si>
  <si>
    <t>Künftig nutzen</t>
  </si>
  <si>
    <t>Suche nach ReferentInnen</t>
  </si>
  <si>
    <t>Neuwerbung von Aktiven</t>
  </si>
  <si>
    <t>Erarbeitung von Themen</t>
  </si>
  <si>
    <t>Strukturierung von Treffen</t>
  </si>
  <si>
    <t>Campus-gruppe</t>
  </si>
  <si>
    <t>NoYa-Gruppe</t>
  </si>
  <si>
    <t>Keine Jugendgruppe</t>
  </si>
  <si>
    <t>Rückmeldung</t>
  </si>
  <si>
    <t>Prozent</t>
  </si>
  <si>
    <t>Keine Rückmeldung</t>
  </si>
  <si>
    <t>-</t>
  </si>
  <si>
    <t>Gruppengröße</t>
  </si>
  <si>
    <t>Anzahl</t>
  </si>
  <si>
    <t>Summe</t>
  </si>
  <si>
    <t>Altersstruktur</t>
  </si>
  <si>
    <t>Gruppen</t>
  </si>
  <si>
    <t>Allgemeines</t>
  </si>
  <si>
    <t>Durchschnitt pro Gruppe</t>
  </si>
  <si>
    <t>Angeschrieben (Status aktiv)</t>
  </si>
  <si>
    <t>Status Aktiv nach der Bereinigung</t>
  </si>
  <si>
    <t>Gruppen mit 1 bis 5 Aktiven</t>
  </si>
  <si>
    <t>Gruppen mit 6 bis 10 Aktiven</t>
  </si>
  <si>
    <t>Gruppen mit 11 bis 15 Aktiven</t>
  </si>
  <si>
    <t>Gruppen mit mehr als 15 Aktiven</t>
  </si>
  <si>
    <t>Gruppen ohne Leute unter 30</t>
  </si>
  <si>
    <t>Gruppen ohne Leute über 50</t>
  </si>
  <si>
    <t>Leute unter 30 pro Gruppe</t>
  </si>
  <si>
    <t>Leute zwischen 30 u. 50 pro Gruppe</t>
  </si>
  <si>
    <t>Leute über 50 pro Gruppe</t>
  </si>
  <si>
    <t>Jüngere / Ältere Gruppen</t>
  </si>
  <si>
    <t>Junges Attac vor Ort</t>
  </si>
  <si>
    <t>Schwerpunktthemen bzw. AGs</t>
  </si>
  <si>
    <t>Künftige Nutzung von Angeboten</t>
  </si>
  <si>
    <t xml:space="preserve">Daten der Funktionsträger/innen </t>
  </si>
  <si>
    <t>Änderungen</t>
  </si>
  <si>
    <t>Thema</t>
  </si>
  <si>
    <t>Große / Kleine Gruppen</t>
  </si>
  <si>
    <t>Bereinigung Datenbank</t>
  </si>
  <si>
    <t>Durchschnittliche Alterstruktur</t>
  </si>
  <si>
    <t>Durschschnittliche Gruppengröße</t>
  </si>
  <si>
    <t>Anzahl der Gruppen / Rücklauf</t>
  </si>
  <si>
    <t xml:space="preserve"> Gruppen 2011</t>
  </si>
  <si>
    <t>Prozent 2011</t>
  </si>
  <si>
    <t>Aktive 2011</t>
  </si>
  <si>
    <t>Anzahl 2011</t>
  </si>
  <si>
    <t>Städte 2011</t>
  </si>
  <si>
    <t>Gruppen mit mehr als 5 Leuten u 30</t>
  </si>
  <si>
    <t>Gruppen mit mehr als 5 Leuten ü 50</t>
  </si>
  <si>
    <t xml:space="preserve">  </t>
  </si>
  <si>
    <t>Nutzung 2011</t>
  </si>
  <si>
    <t>Künftig 2011</t>
  </si>
  <si>
    <t>Anz. Gruppen</t>
  </si>
  <si>
    <t>Gruppen 2011</t>
  </si>
  <si>
    <t>Arbeit (fair) teilen</t>
  </si>
  <si>
    <t>Antifa</t>
  </si>
  <si>
    <t>Filme</t>
  </si>
  <si>
    <t>Umverteilen</t>
  </si>
  <si>
    <t>Wasser</t>
  </si>
  <si>
    <t>Energie / Klima / Umwelt</t>
  </si>
  <si>
    <t>Die Gruppen und das Bundesbüro *</t>
  </si>
  <si>
    <t>Gruppen 2013</t>
  </si>
  <si>
    <t>Prozent 2013</t>
  </si>
  <si>
    <t>Aktive 2013</t>
  </si>
  <si>
    <t>Anzahl 2013</t>
  </si>
  <si>
    <t>Nutzung 2013</t>
  </si>
  <si>
    <t>Künftig 2013</t>
  </si>
  <si>
    <t>Europa / Eurokrise</t>
  </si>
  <si>
    <t>Konzernbesteuerung</t>
  </si>
  <si>
    <t>Anzahl 2014</t>
  </si>
  <si>
    <t>Prozent 2014</t>
  </si>
  <si>
    <t>Aktive 2016</t>
  </si>
  <si>
    <t>Aktive 2014</t>
  </si>
  <si>
    <t xml:space="preserve">Anzahl </t>
  </si>
  <si>
    <t>Gruppen 2014</t>
  </si>
  <si>
    <t xml:space="preserve">Gruppen </t>
  </si>
  <si>
    <t>Migration</t>
  </si>
  <si>
    <t>Welthandel / WTO / Freihandel</t>
  </si>
  <si>
    <t>Nutzung</t>
  </si>
  <si>
    <t xml:space="preserve">Nutzung 2014 </t>
  </si>
  <si>
    <t>Künftig 2014</t>
  </si>
  <si>
    <t>Geldsystem</t>
  </si>
  <si>
    <t>* Bezogen auf alle 126 Gruppen die Rückmeldungen gegeben haben</t>
  </si>
  <si>
    <t>Prozent*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</si>
</sst>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2"/>
      <color theme="0" tint="-0.499984740745262"/>
      <name val="Calibri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b/>
      <sz val="12"/>
      <color theme="0" tint="-0.499984740745262"/>
      <name val="Verdana"/>
      <family val="2"/>
    </font>
    <font>
      <sz val="10"/>
      <color theme="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1" applyFont="1" applyFill="1"/>
    <xf numFmtId="0" fontId="5" fillId="0" borderId="1" xfId="1" applyFont="1" applyFill="1" applyBorder="1"/>
    <xf numFmtId="0" fontId="1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0" xfId="1" applyFill="1" applyBorder="1"/>
    <xf numFmtId="0" fontId="4" fillId="0" borderId="1" xfId="0" applyFont="1" applyFill="1" applyBorder="1" applyAlignment="1">
      <alignment horizontal="center"/>
    </xf>
    <xf numFmtId="0" fontId="1" fillId="0" borderId="1" xfId="1" applyFill="1" applyBorder="1"/>
    <xf numFmtId="0" fontId="4" fillId="0" borderId="0" xfId="0" applyFont="1" applyFill="1"/>
    <xf numFmtId="0" fontId="0" fillId="0" borderId="0" xfId="0" applyFill="1"/>
    <xf numFmtId="0" fontId="4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1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37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Excel Built-in Normal" xfId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abSelected="1" topLeftCell="A15" zoomScale="149" zoomScaleNormal="149" zoomScalePageLayoutView="149" workbookViewId="0">
      <selection activeCell="C19" sqref="C19"/>
    </sheetView>
  </sheetViews>
  <sheetFormatPr baseColWidth="10" defaultRowHeight="16" x14ac:dyDescent="0.2"/>
  <cols>
    <col min="1" max="1" width="33.1640625" style="11" customWidth="1"/>
    <col min="2" max="2" width="14.1640625" style="27" customWidth="1"/>
    <col min="3" max="3" width="13.83203125" style="27" customWidth="1"/>
    <col min="4" max="5" width="14.1640625" style="41" customWidth="1"/>
    <col min="6" max="7" width="14.1640625" style="37" customWidth="1"/>
    <col min="8" max="9" width="14.1640625" style="40" customWidth="1"/>
    <col min="10" max="10" width="13.5" style="11" bestFit="1" customWidth="1"/>
    <col min="11" max="11" width="8.5" style="11" customWidth="1"/>
    <col min="12" max="16384" width="10.83203125" style="11"/>
  </cols>
  <sheetData>
    <row r="1" spans="1:10" x14ac:dyDescent="0.2">
      <c r="A1" s="10" t="s">
        <v>45</v>
      </c>
    </row>
    <row r="3" spans="1:10" x14ac:dyDescent="0.2">
      <c r="A3" s="12" t="s">
        <v>69</v>
      </c>
      <c r="B3" s="8" t="s">
        <v>103</v>
      </c>
      <c r="C3" s="8" t="s">
        <v>37</v>
      </c>
      <c r="D3" s="13" t="s">
        <v>102</v>
      </c>
      <c r="E3" s="13" t="s">
        <v>98</v>
      </c>
      <c r="F3" s="33" t="s">
        <v>89</v>
      </c>
      <c r="G3" s="33" t="s">
        <v>90</v>
      </c>
      <c r="H3" s="33" t="s">
        <v>70</v>
      </c>
      <c r="I3" s="33" t="s">
        <v>71</v>
      </c>
    </row>
    <row r="4" spans="1:10" x14ac:dyDescent="0.2">
      <c r="A4" s="14" t="s">
        <v>47</v>
      </c>
      <c r="B4" s="8">
        <v>164</v>
      </c>
      <c r="C4" s="8">
        <v>100</v>
      </c>
      <c r="D4" s="13">
        <v>174</v>
      </c>
      <c r="E4" s="13">
        <v>100</v>
      </c>
      <c r="F4" s="33">
        <v>180</v>
      </c>
      <c r="G4" s="33">
        <v>100</v>
      </c>
      <c r="H4" s="33">
        <v>173</v>
      </c>
      <c r="I4" s="33">
        <f>ROUND((H4/1.73),0)</f>
        <v>100</v>
      </c>
    </row>
    <row r="5" spans="1:10" x14ac:dyDescent="0.2">
      <c r="A5" s="14" t="s">
        <v>36</v>
      </c>
      <c r="B5" s="8">
        <v>126</v>
      </c>
      <c r="C5" s="8">
        <v>77</v>
      </c>
      <c r="D5" s="13">
        <v>141</v>
      </c>
      <c r="E5" s="13">
        <f>ROUND(141/1.74,1)</f>
        <v>81</v>
      </c>
      <c r="F5" s="33">
        <v>153</v>
      </c>
      <c r="G5" s="33">
        <v>85</v>
      </c>
      <c r="H5" s="33">
        <v>149</v>
      </c>
      <c r="I5" s="33">
        <f t="shared" ref="I5:I7" si="0">ROUND((H5/1.73),0)</f>
        <v>86</v>
      </c>
    </row>
    <row r="6" spans="1:10" x14ac:dyDescent="0.2">
      <c r="A6" s="14" t="s">
        <v>38</v>
      </c>
      <c r="B6" s="8">
        <v>38</v>
      </c>
      <c r="C6" s="8">
        <v>23</v>
      </c>
      <c r="D6" s="13">
        <v>33</v>
      </c>
      <c r="E6" s="13">
        <f>ROUND(33/1.74,0)</f>
        <v>19</v>
      </c>
      <c r="F6" s="33">
        <v>27</v>
      </c>
      <c r="G6" s="33">
        <v>15</v>
      </c>
      <c r="H6" s="33">
        <v>24</v>
      </c>
      <c r="I6" s="33">
        <f t="shared" si="0"/>
        <v>14</v>
      </c>
    </row>
    <row r="7" spans="1:10" x14ac:dyDescent="0.2">
      <c r="A7" s="14" t="s">
        <v>48</v>
      </c>
      <c r="B7" s="8">
        <v>156</v>
      </c>
      <c r="C7" s="8">
        <v>95</v>
      </c>
      <c r="D7" s="13">
        <v>167</v>
      </c>
      <c r="E7" s="13">
        <f>ROUND(167/1.74,0)</f>
        <v>96</v>
      </c>
      <c r="F7" s="33">
        <v>178</v>
      </c>
      <c r="G7" s="33">
        <v>99</v>
      </c>
      <c r="H7" s="33">
        <v>179</v>
      </c>
      <c r="I7" s="33">
        <f t="shared" si="0"/>
        <v>103</v>
      </c>
    </row>
    <row r="9" spans="1:10" x14ac:dyDescent="0.2">
      <c r="A9" s="12" t="s">
        <v>66</v>
      </c>
      <c r="B9" s="8" t="s">
        <v>63</v>
      </c>
      <c r="C9" s="8"/>
      <c r="D9" s="13" t="s">
        <v>63</v>
      </c>
    </row>
    <row r="10" spans="1:10" x14ac:dyDescent="0.2">
      <c r="A10" s="15" t="s">
        <v>62</v>
      </c>
      <c r="B10" s="8">
        <v>52</v>
      </c>
      <c r="C10" s="8"/>
      <c r="D10" s="13">
        <v>40</v>
      </c>
    </row>
    <row r="11" spans="1:10" x14ac:dyDescent="0.2">
      <c r="A11" s="16"/>
      <c r="B11" s="28"/>
      <c r="C11" s="28"/>
      <c r="D11" s="36"/>
    </row>
    <row r="12" spans="1:10" x14ac:dyDescent="0.2">
      <c r="A12" s="16"/>
      <c r="B12" s="28"/>
      <c r="C12" s="28"/>
      <c r="D12" s="36"/>
    </row>
    <row r="13" spans="1:10" x14ac:dyDescent="0.2">
      <c r="D13" s="36"/>
    </row>
    <row r="14" spans="1:10" x14ac:dyDescent="0.2">
      <c r="A14" s="17" t="s">
        <v>40</v>
      </c>
      <c r="B14" s="28"/>
      <c r="C14" s="28"/>
      <c r="D14" s="36"/>
    </row>
    <row r="15" spans="1:10" x14ac:dyDescent="0.2">
      <c r="A15" s="10"/>
    </row>
    <row r="16" spans="1:10" x14ac:dyDescent="0.2">
      <c r="A16" s="12" t="s">
        <v>68</v>
      </c>
      <c r="B16" s="8" t="s">
        <v>99</v>
      </c>
      <c r="C16" s="8"/>
      <c r="D16" s="13" t="s">
        <v>100</v>
      </c>
      <c r="E16" s="13"/>
      <c r="F16" s="33" t="s">
        <v>91</v>
      </c>
      <c r="G16" s="33"/>
      <c r="H16" s="33" t="s">
        <v>72</v>
      </c>
      <c r="I16" s="33"/>
      <c r="J16" s="18"/>
    </row>
    <row r="17" spans="1:12" x14ac:dyDescent="0.2">
      <c r="A17" s="15" t="s">
        <v>46</v>
      </c>
      <c r="B17" s="8">
        <v>10</v>
      </c>
      <c r="C17" s="8"/>
      <c r="D17" s="13">
        <v>11</v>
      </c>
      <c r="E17" s="13"/>
      <c r="F17" s="33">
        <v>10</v>
      </c>
      <c r="G17" s="33"/>
      <c r="H17" s="33">
        <v>10</v>
      </c>
      <c r="I17" s="33"/>
      <c r="J17" s="18"/>
    </row>
    <row r="18" spans="1:12" x14ac:dyDescent="0.2">
      <c r="F18" s="33"/>
      <c r="G18" s="33"/>
      <c r="H18" s="37"/>
      <c r="I18" s="37"/>
      <c r="J18" s="18"/>
    </row>
    <row r="19" spans="1:12" x14ac:dyDescent="0.2">
      <c r="A19" s="12" t="s">
        <v>65</v>
      </c>
      <c r="B19" s="8" t="s">
        <v>41</v>
      </c>
      <c r="C19" s="8" t="s">
        <v>111</v>
      </c>
      <c r="D19" s="13" t="s">
        <v>97</v>
      </c>
      <c r="E19" s="13" t="s">
        <v>98</v>
      </c>
      <c r="F19" s="33" t="s">
        <v>92</v>
      </c>
      <c r="G19" s="33" t="s">
        <v>90</v>
      </c>
      <c r="H19" s="33" t="s">
        <v>73</v>
      </c>
      <c r="I19" s="33" t="s">
        <v>71</v>
      </c>
    </row>
    <row r="20" spans="1:12" x14ac:dyDescent="0.2">
      <c r="A20" s="14" t="s">
        <v>49</v>
      </c>
      <c r="B20" s="8">
        <v>34</v>
      </c>
      <c r="C20" s="8">
        <v>27</v>
      </c>
      <c r="D20" s="13">
        <v>29</v>
      </c>
      <c r="E20" s="13">
        <f>ROUND((D20/1.31),0)</f>
        <v>22</v>
      </c>
      <c r="F20" s="33">
        <v>28</v>
      </c>
      <c r="G20" s="33">
        <f>ROUND((F20/1.3),0)</f>
        <v>22</v>
      </c>
      <c r="H20" s="33">
        <v>28</v>
      </c>
      <c r="I20" s="33">
        <f>ROUND((H20/1.39),0)</f>
        <v>20</v>
      </c>
    </row>
    <row r="21" spans="1:12" x14ac:dyDescent="0.2">
      <c r="A21" s="14" t="s">
        <v>50</v>
      </c>
      <c r="B21" s="8">
        <v>57</v>
      </c>
      <c r="C21" s="8">
        <v>45</v>
      </c>
      <c r="D21" s="13">
        <v>66</v>
      </c>
      <c r="E21" s="13">
        <f t="shared" ref="E21:E23" si="1">ROUND((D21/1.31),0)</f>
        <v>50</v>
      </c>
      <c r="F21" s="33">
        <v>63</v>
      </c>
      <c r="G21" s="33">
        <f>ROUND((F21/1.3),0)</f>
        <v>48</v>
      </c>
      <c r="H21" s="33">
        <v>69</v>
      </c>
      <c r="I21" s="33">
        <f t="shared" ref="I21:I23" si="2">ROUND((H21/1.39),0)</f>
        <v>50</v>
      </c>
    </row>
    <row r="22" spans="1:12" x14ac:dyDescent="0.2">
      <c r="A22" s="14" t="s">
        <v>51</v>
      </c>
      <c r="B22" s="8">
        <v>18</v>
      </c>
      <c r="C22" s="8">
        <v>14</v>
      </c>
      <c r="D22" s="13">
        <v>21</v>
      </c>
      <c r="E22" s="13">
        <f t="shared" si="1"/>
        <v>16</v>
      </c>
      <c r="F22" s="33">
        <v>22</v>
      </c>
      <c r="G22" s="33">
        <f>ROUND((F22/1.3),0)</f>
        <v>17</v>
      </c>
      <c r="H22" s="33">
        <v>32</v>
      </c>
      <c r="I22" s="33">
        <f t="shared" si="2"/>
        <v>23</v>
      </c>
    </row>
    <row r="23" spans="1:12" x14ac:dyDescent="0.2">
      <c r="A23" s="14" t="s">
        <v>52</v>
      </c>
      <c r="B23" s="8">
        <v>14</v>
      </c>
      <c r="C23" s="8">
        <v>11</v>
      </c>
      <c r="D23" s="13">
        <v>15</v>
      </c>
      <c r="E23" s="13">
        <f t="shared" si="1"/>
        <v>11</v>
      </c>
      <c r="F23" s="33">
        <v>16</v>
      </c>
      <c r="G23" s="33">
        <f>ROUND((F23/1.3),0)</f>
        <v>12</v>
      </c>
      <c r="H23" s="33">
        <v>10</v>
      </c>
      <c r="I23" s="33">
        <f t="shared" si="2"/>
        <v>7</v>
      </c>
    </row>
    <row r="24" spans="1:12" x14ac:dyDescent="0.2">
      <c r="A24" s="14" t="s">
        <v>42</v>
      </c>
      <c r="B24" s="8">
        <v>123</v>
      </c>
      <c r="C24" s="8">
        <v>97</v>
      </c>
      <c r="D24" s="13">
        <f>SUM(D20:D23)</f>
        <v>131</v>
      </c>
      <c r="E24" s="13">
        <f>SUM(E20:E23)</f>
        <v>99</v>
      </c>
      <c r="F24" s="33">
        <f>SUM(F20:F23)</f>
        <v>129</v>
      </c>
      <c r="G24" s="33">
        <f>ROUND((F24/1.3),0)</f>
        <v>99</v>
      </c>
      <c r="H24" s="33">
        <f>SUM(H20:H23)</f>
        <v>139</v>
      </c>
      <c r="I24" s="33">
        <f t="shared" ref="I24" si="3">SUM(I20:I23)</f>
        <v>100</v>
      </c>
    </row>
    <row r="27" spans="1:12" x14ac:dyDescent="0.2">
      <c r="A27" s="1" t="s">
        <v>43</v>
      </c>
      <c r="B27" s="5"/>
      <c r="C27" s="5"/>
      <c r="D27" s="31"/>
    </row>
    <row r="28" spans="1:12" x14ac:dyDescent="0.2">
      <c r="A28" s="1"/>
      <c r="B28" s="5"/>
      <c r="C28" s="5"/>
      <c r="D28" s="31"/>
    </row>
    <row r="29" spans="1:12" x14ac:dyDescent="0.2">
      <c r="A29" s="19" t="s">
        <v>67</v>
      </c>
      <c r="B29" s="20" t="s">
        <v>41</v>
      </c>
      <c r="C29" s="20"/>
      <c r="D29" s="32" t="s">
        <v>97</v>
      </c>
      <c r="E29" s="29"/>
      <c r="F29" s="33" t="s">
        <v>92</v>
      </c>
      <c r="G29" s="33"/>
      <c r="H29" s="33" t="s">
        <v>73</v>
      </c>
      <c r="I29" s="33"/>
      <c r="J29" s="21"/>
      <c r="K29" s="21"/>
      <c r="L29" s="21"/>
    </row>
    <row r="30" spans="1:12" x14ac:dyDescent="0.2">
      <c r="A30" s="22" t="s">
        <v>55</v>
      </c>
      <c r="B30" s="20">
        <v>1</v>
      </c>
      <c r="C30" s="20"/>
      <c r="D30" s="32">
        <v>1</v>
      </c>
      <c r="E30" s="29"/>
      <c r="F30" s="33">
        <v>1</v>
      </c>
      <c r="G30" s="33"/>
      <c r="H30" s="33">
        <v>1</v>
      </c>
      <c r="I30" s="33"/>
    </row>
    <row r="31" spans="1:12" x14ac:dyDescent="0.2">
      <c r="A31" s="22" t="s">
        <v>56</v>
      </c>
      <c r="B31" s="20">
        <v>3</v>
      </c>
      <c r="C31" s="20"/>
      <c r="D31" s="32">
        <v>3</v>
      </c>
      <c r="E31" s="29"/>
      <c r="F31" s="33">
        <v>4</v>
      </c>
      <c r="G31" s="33"/>
      <c r="H31" s="33">
        <v>4</v>
      </c>
      <c r="I31" s="33"/>
    </row>
    <row r="32" spans="1:12" x14ac:dyDescent="0.2">
      <c r="A32" s="22" t="s">
        <v>57</v>
      </c>
      <c r="B32" s="20">
        <v>6</v>
      </c>
      <c r="C32" s="20"/>
      <c r="D32" s="32">
        <v>6</v>
      </c>
      <c r="E32" s="29"/>
      <c r="F32" s="33">
        <v>6</v>
      </c>
      <c r="G32" s="33"/>
      <c r="H32" s="33">
        <v>5</v>
      </c>
      <c r="I32" s="33"/>
    </row>
    <row r="33" spans="1:12" x14ac:dyDescent="0.2">
      <c r="A33" s="23"/>
      <c r="B33" s="24"/>
      <c r="C33" s="24"/>
      <c r="D33" s="34"/>
      <c r="E33" s="30"/>
      <c r="F33" s="33"/>
      <c r="G33" s="33"/>
      <c r="H33" s="21"/>
      <c r="I33" s="21"/>
    </row>
    <row r="34" spans="1:12" x14ac:dyDescent="0.2">
      <c r="A34" s="2" t="s">
        <v>58</v>
      </c>
      <c r="B34" s="6" t="s">
        <v>41</v>
      </c>
      <c r="C34" s="6" t="s">
        <v>37</v>
      </c>
      <c r="D34" s="32" t="s">
        <v>97</v>
      </c>
      <c r="E34" s="26" t="s">
        <v>98</v>
      </c>
      <c r="F34" s="33" t="s">
        <v>92</v>
      </c>
      <c r="G34" s="33" t="s">
        <v>90</v>
      </c>
      <c r="H34" s="33" t="s">
        <v>73</v>
      </c>
      <c r="I34" s="33" t="s">
        <v>71</v>
      </c>
    </row>
    <row r="35" spans="1:12" x14ac:dyDescent="0.2">
      <c r="A35" s="3" t="s">
        <v>53</v>
      </c>
      <c r="B35" s="6">
        <v>77</v>
      </c>
      <c r="C35" s="6">
        <v>61</v>
      </c>
      <c r="D35" s="26">
        <v>70</v>
      </c>
      <c r="E35" s="13">
        <f>ROUND((D35/1.31),0)</f>
        <v>53</v>
      </c>
      <c r="F35" s="33">
        <v>66</v>
      </c>
      <c r="G35" s="33">
        <f>ROUND((F35/1.3),0)</f>
        <v>51</v>
      </c>
      <c r="H35" s="33">
        <v>68</v>
      </c>
      <c r="I35" s="33">
        <v>49</v>
      </c>
    </row>
    <row r="36" spans="1:12" x14ac:dyDescent="0.2">
      <c r="A36" s="3" t="s">
        <v>75</v>
      </c>
      <c r="B36" s="6">
        <v>5</v>
      </c>
      <c r="C36" s="6">
        <v>4</v>
      </c>
      <c r="D36" s="26">
        <v>4</v>
      </c>
      <c r="E36" s="13">
        <f t="shared" ref="E36:E38" si="4">ROUND((D36/1.31),0)</f>
        <v>3</v>
      </c>
      <c r="F36" s="33">
        <v>5</v>
      </c>
      <c r="G36" s="33">
        <f>ROUND((F36/1.3),0)</f>
        <v>4</v>
      </c>
      <c r="H36" s="33">
        <v>3</v>
      </c>
      <c r="I36" s="33">
        <v>2</v>
      </c>
    </row>
    <row r="37" spans="1:12" x14ac:dyDescent="0.2">
      <c r="A37" s="3" t="s">
        <v>54</v>
      </c>
      <c r="B37" s="6">
        <v>5</v>
      </c>
      <c r="C37" s="6">
        <v>4</v>
      </c>
      <c r="D37" s="26">
        <v>6</v>
      </c>
      <c r="E37" s="13">
        <f t="shared" si="4"/>
        <v>5</v>
      </c>
      <c r="F37" s="33">
        <v>5</v>
      </c>
      <c r="G37" s="33">
        <f>ROUND((F37/1.3),0)</f>
        <v>4</v>
      </c>
      <c r="H37" s="33">
        <v>11</v>
      </c>
      <c r="I37" s="33">
        <v>8</v>
      </c>
    </row>
    <row r="38" spans="1:12" x14ac:dyDescent="0.2">
      <c r="A38" s="3" t="s">
        <v>76</v>
      </c>
      <c r="B38" s="6">
        <v>53</v>
      </c>
      <c r="C38" s="6">
        <v>42</v>
      </c>
      <c r="D38" s="26">
        <v>59</v>
      </c>
      <c r="E38" s="13">
        <f t="shared" si="4"/>
        <v>45</v>
      </c>
      <c r="F38" s="33">
        <v>45</v>
      </c>
      <c r="G38" s="33">
        <f>ROUND((F38/1.3),0)</f>
        <v>35</v>
      </c>
      <c r="H38" s="33">
        <v>46</v>
      </c>
      <c r="I38" s="33">
        <v>33</v>
      </c>
    </row>
    <row r="39" spans="1:12" x14ac:dyDescent="0.2">
      <c r="E39" s="41" t="s">
        <v>77</v>
      </c>
      <c r="F39" s="33"/>
      <c r="G39" s="33" t="s">
        <v>77</v>
      </c>
    </row>
    <row r="40" spans="1:12" x14ac:dyDescent="0.2">
      <c r="A40" s="12" t="s">
        <v>59</v>
      </c>
      <c r="B40" s="8" t="s">
        <v>101</v>
      </c>
      <c r="C40" s="8" t="s">
        <v>37</v>
      </c>
      <c r="D40" s="32" t="s">
        <v>97</v>
      </c>
      <c r="E40" s="26" t="s">
        <v>98</v>
      </c>
      <c r="F40" s="33" t="s">
        <v>92</v>
      </c>
      <c r="G40" s="33" t="s">
        <v>90</v>
      </c>
      <c r="H40" s="33" t="s">
        <v>74</v>
      </c>
      <c r="I40" s="33" t="s">
        <v>71</v>
      </c>
      <c r="L40" s="25"/>
    </row>
    <row r="41" spans="1:12" x14ac:dyDescent="0.2">
      <c r="A41" s="3" t="s">
        <v>33</v>
      </c>
      <c r="B41" s="6">
        <v>6</v>
      </c>
      <c r="C41" s="6">
        <v>5</v>
      </c>
      <c r="D41" s="26">
        <v>3</v>
      </c>
      <c r="E41" s="13">
        <f>ROUND((D41/1.31),0)</f>
        <v>2</v>
      </c>
      <c r="F41" s="33">
        <v>7</v>
      </c>
      <c r="G41" s="33">
        <f>ROUND((F41/1.3),0)</f>
        <v>5</v>
      </c>
      <c r="H41" s="33">
        <v>4</v>
      </c>
      <c r="I41" s="33">
        <f t="shared" ref="I41:I43" si="5">ROUND((H41/1.49),0)</f>
        <v>3</v>
      </c>
    </row>
    <row r="42" spans="1:12" x14ac:dyDescent="0.2">
      <c r="A42" s="3" t="s">
        <v>34</v>
      </c>
      <c r="B42" s="6">
        <v>4</v>
      </c>
      <c r="C42" s="6">
        <v>3</v>
      </c>
      <c r="D42" s="26">
        <v>5</v>
      </c>
      <c r="E42" s="13">
        <f t="shared" ref="E42:E43" si="6">ROUND((D42/1.31),0)</f>
        <v>4</v>
      </c>
      <c r="F42" s="33">
        <v>3</v>
      </c>
      <c r="G42" s="33">
        <f>ROUND((F42/1.3),0)</f>
        <v>2</v>
      </c>
      <c r="H42" s="33">
        <v>9</v>
      </c>
      <c r="I42" s="33">
        <f t="shared" si="5"/>
        <v>6</v>
      </c>
    </row>
    <row r="43" spans="1:12" x14ac:dyDescent="0.2">
      <c r="A43" s="3" t="s">
        <v>35</v>
      </c>
      <c r="B43" s="6">
        <v>116</v>
      </c>
      <c r="C43" s="6">
        <v>92</v>
      </c>
      <c r="D43" s="26">
        <v>132</v>
      </c>
      <c r="E43" s="13">
        <f t="shared" si="6"/>
        <v>101</v>
      </c>
      <c r="F43" s="33">
        <v>120</v>
      </c>
      <c r="G43" s="33">
        <f>ROUND((F43/1.3),0)</f>
        <v>92</v>
      </c>
      <c r="H43" s="33">
        <v>106</v>
      </c>
      <c r="I43" s="33">
        <f t="shared" si="5"/>
        <v>71</v>
      </c>
    </row>
    <row r="47" spans="1:12" x14ac:dyDescent="0.2">
      <c r="A47" s="10" t="s">
        <v>60</v>
      </c>
    </row>
    <row r="49" spans="1:9" x14ac:dyDescent="0.2">
      <c r="A49" s="12" t="s">
        <v>64</v>
      </c>
      <c r="B49" s="8" t="s">
        <v>44</v>
      </c>
      <c r="C49" s="8" t="s">
        <v>37</v>
      </c>
      <c r="D49" s="13" t="s">
        <v>102</v>
      </c>
      <c r="E49" s="13" t="s">
        <v>98</v>
      </c>
      <c r="F49" s="33" t="s">
        <v>89</v>
      </c>
      <c r="G49" s="33" t="s">
        <v>90</v>
      </c>
      <c r="H49" s="33" t="s">
        <v>81</v>
      </c>
      <c r="I49" s="33" t="s">
        <v>37</v>
      </c>
    </row>
    <row r="50" spans="1:9" x14ac:dyDescent="0.2">
      <c r="A50" s="3" t="s">
        <v>105</v>
      </c>
      <c r="B50" s="6">
        <v>103</v>
      </c>
      <c r="C50" s="6">
        <v>82</v>
      </c>
      <c r="D50" s="26">
        <v>120</v>
      </c>
      <c r="E50" s="42">
        <f t="shared" ref="E50" si="7">ROUND((D50/1.31),0)</f>
        <v>92</v>
      </c>
      <c r="F50" s="33">
        <v>24</v>
      </c>
      <c r="G50" s="33">
        <f t="shared" ref="G50" si="8">ROUND((F50/1.3),0)</f>
        <v>18</v>
      </c>
      <c r="H50" s="33">
        <v>18</v>
      </c>
      <c r="I50" s="33">
        <f t="shared" ref="I50" si="9">ROUND((H50/1.49),0)</f>
        <v>12</v>
      </c>
    </row>
    <row r="51" spans="1:9" x14ac:dyDescent="0.2">
      <c r="A51" s="3" t="s">
        <v>5</v>
      </c>
      <c r="B51" s="6">
        <v>48</v>
      </c>
      <c r="C51" s="6">
        <v>38</v>
      </c>
      <c r="D51" s="26">
        <v>51</v>
      </c>
      <c r="E51" s="42">
        <f t="shared" ref="E51:E70" si="10">ROUND((D51/1.31),0)</f>
        <v>39</v>
      </c>
      <c r="F51" s="33">
        <v>83</v>
      </c>
      <c r="G51" s="33">
        <f t="shared" ref="G51:G65" si="11">ROUND((F51/1.3),0)</f>
        <v>64</v>
      </c>
      <c r="H51" s="33">
        <v>61</v>
      </c>
      <c r="I51" s="33">
        <f t="shared" ref="I51:I65" si="12">ROUND((H51/1.49),0)</f>
        <v>41</v>
      </c>
    </row>
    <row r="52" spans="1:9" x14ac:dyDescent="0.2">
      <c r="A52" s="3" t="s">
        <v>95</v>
      </c>
      <c r="B52" s="6">
        <v>36</v>
      </c>
      <c r="C52" s="6">
        <v>29</v>
      </c>
      <c r="D52" s="26">
        <v>45</v>
      </c>
      <c r="E52" s="42">
        <f t="shared" si="10"/>
        <v>34</v>
      </c>
      <c r="F52" s="33">
        <v>64</v>
      </c>
      <c r="G52" s="33">
        <f t="shared" si="11"/>
        <v>49</v>
      </c>
      <c r="H52" s="33">
        <v>18</v>
      </c>
      <c r="I52" s="33">
        <f t="shared" si="12"/>
        <v>12</v>
      </c>
    </row>
    <row r="53" spans="1:9" x14ac:dyDescent="0.2">
      <c r="A53" s="3" t="s">
        <v>8</v>
      </c>
      <c r="B53" s="6">
        <v>44</v>
      </c>
      <c r="C53" s="6">
        <v>35</v>
      </c>
      <c r="D53" s="26">
        <v>45</v>
      </c>
      <c r="E53" s="42">
        <f t="shared" si="10"/>
        <v>34</v>
      </c>
      <c r="F53" s="33">
        <v>45</v>
      </c>
      <c r="G53" s="33">
        <f t="shared" si="11"/>
        <v>35</v>
      </c>
      <c r="H53" s="33">
        <v>7</v>
      </c>
      <c r="I53" s="33">
        <f t="shared" si="12"/>
        <v>5</v>
      </c>
    </row>
    <row r="54" spans="1:9" x14ac:dyDescent="0.2">
      <c r="A54" s="3" t="s">
        <v>87</v>
      </c>
      <c r="B54" s="6">
        <v>35</v>
      </c>
      <c r="C54" s="6">
        <v>28</v>
      </c>
      <c r="D54" s="26">
        <v>43</v>
      </c>
      <c r="E54" s="42">
        <f t="shared" si="10"/>
        <v>33</v>
      </c>
      <c r="F54" s="33">
        <v>43</v>
      </c>
      <c r="G54" s="33">
        <f t="shared" si="11"/>
        <v>33</v>
      </c>
      <c r="H54" s="33">
        <v>47</v>
      </c>
      <c r="I54" s="33">
        <f t="shared" si="12"/>
        <v>32</v>
      </c>
    </row>
    <row r="55" spans="1:9" x14ac:dyDescent="0.2">
      <c r="A55" s="3" t="s">
        <v>2</v>
      </c>
      <c r="B55" s="6">
        <v>36</v>
      </c>
      <c r="C55" s="6">
        <v>29</v>
      </c>
      <c r="D55" s="26">
        <v>38</v>
      </c>
      <c r="E55" s="42">
        <f t="shared" si="10"/>
        <v>29</v>
      </c>
      <c r="F55" s="33">
        <v>49</v>
      </c>
      <c r="G55" s="33">
        <f t="shared" si="11"/>
        <v>38</v>
      </c>
      <c r="H55" s="33">
        <v>37</v>
      </c>
      <c r="I55" s="33">
        <f t="shared" si="12"/>
        <v>25</v>
      </c>
    </row>
    <row r="56" spans="1:9" x14ac:dyDescent="0.2">
      <c r="A56" s="3" t="s">
        <v>13</v>
      </c>
      <c r="B56" s="6">
        <v>30</v>
      </c>
      <c r="C56" s="6">
        <v>24</v>
      </c>
      <c r="D56" s="26">
        <v>32</v>
      </c>
      <c r="E56" s="42">
        <f t="shared" si="10"/>
        <v>24</v>
      </c>
      <c r="F56" s="33">
        <v>42</v>
      </c>
      <c r="G56" s="33">
        <f t="shared" si="11"/>
        <v>32</v>
      </c>
      <c r="H56" s="33">
        <v>48</v>
      </c>
      <c r="I56" s="33">
        <f t="shared" si="12"/>
        <v>32</v>
      </c>
    </row>
    <row r="57" spans="1:9" x14ac:dyDescent="0.2">
      <c r="A57" s="3" t="s">
        <v>14</v>
      </c>
      <c r="B57" s="6">
        <v>36</v>
      </c>
      <c r="C57" s="6">
        <v>29</v>
      </c>
      <c r="D57" s="26">
        <v>30</v>
      </c>
      <c r="E57" s="42">
        <f t="shared" si="10"/>
        <v>23</v>
      </c>
      <c r="F57" s="33">
        <v>28</v>
      </c>
      <c r="G57" s="33">
        <f t="shared" si="11"/>
        <v>22</v>
      </c>
      <c r="H57" s="33">
        <v>28</v>
      </c>
      <c r="I57" s="33">
        <f t="shared" si="12"/>
        <v>19</v>
      </c>
    </row>
    <row r="58" spans="1:9" x14ac:dyDescent="0.2">
      <c r="A58" s="3" t="s">
        <v>15</v>
      </c>
      <c r="B58" s="6">
        <v>22</v>
      </c>
      <c r="C58" s="6">
        <v>17</v>
      </c>
      <c r="D58" s="26">
        <v>24</v>
      </c>
      <c r="E58" s="42">
        <f t="shared" si="10"/>
        <v>18</v>
      </c>
      <c r="F58" s="33">
        <v>40</v>
      </c>
      <c r="G58" s="33">
        <f t="shared" si="11"/>
        <v>31</v>
      </c>
      <c r="H58" s="33">
        <v>27</v>
      </c>
      <c r="I58" s="33">
        <f t="shared" si="12"/>
        <v>18</v>
      </c>
    </row>
    <row r="59" spans="1:9" x14ac:dyDescent="0.2">
      <c r="A59" s="3" t="s">
        <v>6</v>
      </c>
      <c r="B59" s="6">
        <v>19</v>
      </c>
      <c r="C59" s="6">
        <v>15</v>
      </c>
      <c r="D59" s="26">
        <v>23</v>
      </c>
      <c r="E59" s="42">
        <f t="shared" si="10"/>
        <v>18</v>
      </c>
      <c r="F59" s="33">
        <v>35</v>
      </c>
      <c r="G59" s="33">
        <f t="shared" si="11"/>
        <v>27</v>
      </c>
      <c r="H59" s="33">
        <v>40</v>
      </c>
      <c r="I59" s="33">
        <f t="shared" si="12"/>
        <v>27</v>
      </c>
    </row>
    <row r="60" spans="1:9" x14ac:dyDescent="0.2">
      <c r="A60" s="3" t="s">
        <v>9</v>
      </c>
      <c r="B60" s="6">
        <v>15</v>
      </c>
      <c r="C60" s="6">
        <v>12</v>
      </c>
      <c r="D60" s="26">
        <v>21</v>
      </c>
      <c r="E60" s="42">
        <f t="shared" si="10"/>
        <v>16</v>
      </c>
      <c r="F60" s="33">
        <v>18</v>
      </c>
      <c r="G60" s="33">
        <f t="shared" si="11"/>
        <v>14</v>
      </c>
      <c r="H60" s="33">
        <v>4</v>
      </c>
      <c r="I60" s="33">
        <f t="shared" si="12"/>
        <v>3</v>
      </c>
    </row>
    <row r="61" spans="1:9" x14ac:dyDescent="0.2">
      <c r="A61" s="3" t="s">
        <v>3</v>
      </c>
      <c r="B61" s="6" t="s">
        <v>39</v>
      </c>
      <c r="C61" s="6" t="s">
        <v>39</v>
      </c>
      <c r="D61" s="26">
        <v>15</v>
      </c>
      <c r="E61" s="42">
        <f t="shared" si="10"/>
        <v>11</v>
      </c>
      <c r="F61" s="33">
        <v>13</v>
      </c>
      <c r="G61" s="33">
        <f t="shared" si="11"/>
        <v>10</v>
      </c>
      <c r="H61" s="33">
        <v>15</v>
      </c>
      <c r="I61" s="33">
        <f t="shared" si="12"/>
        <v>10</v>
      </c>
    </row>
    <row r="62" spans="1:9" x14ac:dyDescent="0.2">
      <c r="A62" s="3" t="s">
        <v>11</v>
      </c>
      <c r="B62" s="6">
        <v>7</v>
      </c>
      <c r="C62" s="6">
        <v>6</v>
      </c>
      <c r="D62" s="26">
        <v>11</v>
      </c>
      <c r="E62" s="42">
        <f t="shared" si="10"/>
        <v>8</v>
      </c>
      <c r="F62" s="33">
        <v>23</v>
      </c>
      <c r="G62" s="33">
        <f t="shared" si="11"/>
        <v>18</v>
      </c>
      <c r="H62" s="33">
        <v>33</v>
      </c>
      <c r="I62" s="33">
        <f t="shared" si="12"/>
        <v>22</v>
      </c>
    </row>
    <row r="63" spans="1:9" x14ac:dyDescent="0.2">
      <c r="A63" s="3" t="s">
        <v>82</v>
      </c>
      <c r="B63" s="6">
        <v>11</v>
      </c>
      <c r="C63" s="6">
        <v>9</v>
      </c>
      <c r="D63" s="26">
        <v>9</v>
      </c>
      <c r="E63" s="42">
        <f t="shared" si="10"/>
        <v>7</v>
      </c>
      <c r="F63" s="33">
        <v>17</v>
      </c>
      <c r="G63" s="33">
        <f t="shared" si="11"/>
        <v>13</v>
      </c>
      <c r="H63" s="33">
        <v>17</v>
      </c>
      <c r="I63" s="33">
        <f t="shared" si="12"/>
        <v>11</v>
      </c>
    </row>
    <row r="64" spans="1:9" x14ac:dyDescent="0.2">
      <c r="A64" s="3" t="s">
        <v>85</v>
      </c>
      <c r="B64" s="6" t="s">
        <v>39</v>
      </c>
      <c r="C64" s="6" t="s">
        <v>39</v>
      </c>
      <c r="D64" s="26">
        <v>7</v>
      </c>
      <c r="E64" s="42">
        <f t="shared" si="10"/>
        <v>5</v>
      </c>
      <c r="F64" s="33">
        <v>16</v>
      </c>
      <c r="G64" s="33">
        <f t="shared" si="11"/>
        <v>12</v>
      </c>
      <c r="H64" s="33">
        <v>3</v>
      </c>
      <c r="I64" s="33">
        <f t="shared" si="12"/>
        <v>2</v>
      </c>
    </row>
    <row r="65" spans="1:9" x14ac:dyDescent="0.2">
      <c r="A65" s="3" t="s">
        <v>0</v>
      </c>
      <c r="B65" s="6">
        <v>6</v>
      </c>
      <c r="C65" s="6">
        <v>5</v>
      </c>
      <c r="D65" s="26">
        <v>5</v>
      </c>
      <c r="E65" s="42">
        <f t="shared" si="10"/>
        <v>4</v>
      </c>
      <c r="F65" s="33">
        <v>14</v>
      </c>
      <c r="G65" s="33">
        <f t="shared" si="11"/>
        <v>11</v>
      </c>
      <c r="H65" s="33">
        <v>4</v>
      </c>
      <c r="I65" s="33">
        <f t="shared" si="12"/>
        <v>3</v>
      </c>
    </row>
    <row r="66" spans="1:9" x14ac:dyDescent="0.2">
      <c r="A66" s="3" t="s">
        <v>96</v>
      </c>
      <c r="B66" s="6" t="s">
        <v>39</v>
      </c>
      <c r="C66" s="6" t="s">
        <v>39</v>
      </c>
      <c r="D66" s="26">
        <v>5</v>
      </c>
      <c r="E66" s="42">
        <f t="shared" si="10"/>
        <v>4</v>
      </c>
      <c r="F66" s="33" t="s">
        <v>39</v>
      </c>
      <c r="G66" s="33" t="s">
        <v>39</v>
      </c>
      <c r="H66" s="33" t="s">
        <v>39</v>
      </c>
      <c r="I66" s="33" t="s">
        <v>39</v>
      </c>
    </row>
    <row r="67" spans="1:9" x14ac:dyDescent="0.2">
      <c r="A67" s="3" t="s">
        <v>83</v>
      </c>
      <c r="B67" s="6">
        <v>4</v>
      </c>
      <c r="C67" s="6">
        <v>3</v>
      </c>
      <c r="D67" s="26">
        <v>3</v>
      </c>
      <c r="E67" s="42">
        <f t="shared" si="10"/>
        <v>2</v>
      </c>
      <c r="F67" s="33">
        <v>4</v>
      </c>
      <c r="G67" s="33">
        <f t="shared" ref="G67:G73" si="13">ROUND((F67/1.3),0)</f>
        <v>3</v>
      </c>
      <c r="H67" s="33" t="s">
        <v>39</v>
      </c>
      <c r="I67" s="33" t="s">
        <v>39</v>
      </c>
    </row>
    <row r="68" spans="1:9" x14ac:dyDescent="0.2">
      <c r="A68" s="3" t="s">
        <v>4</v>
      </c>
      <c r="B68" s="6">
        <v>4</v>
      </c>
      <c r="C68" s="6">
        <v>3</v>
      </c>
      <c r="D68" s="26">
        <v>2</v>
      </c>
      <c r="E68" s="42">
        <f t="shared" si="10"/>
        <v>2</v>
      </c>
      <c r="F68" s="33">
        <v>6</v>
      </c>
      <c r="G68" s="33">
        <f t="shared" si="13"/>
        <v>5</v>
      </c>
      <c r="H68" s="33">
        <v>0</v>
      </c>
      <c r="I68" s="33">
        <f t="shared" ref="I68:I73" si="14">ROUND((H68/1.49),0)</f>
        <v>0</v>
      </c>
    </row>
    <row r="69" spans="1:9" x14ac:dyDescent="0.2">
      <c r="A69" s="3" t="s">
        <v>1</v>
      </c>
      <c r="B69" s="6">
        <v>6</v>
      </c>
      <c r="C69" s="6">
        <v>5</v>
      </c>
      <c r="D69" s="26">
        <v>2</v>
      </c>
      <c r="E69" s="42">
        <f t="shared" si="10"/>
        <v>2</v>
      </c>
      <c r="F69" s="33">
        <v>4</v>
      </c>
      <c r="G69" s="33">
        <f t="shared" si="13"/>
        <v>3</v>
      </c>
      <c r="H69" s="33">
        <v>2</v>
      </c>
      <c r="I69" s="33">
        <f t="shared" si="14"/>
        <v>1</v>
      </c>
    </row>
    <row r="70" spans="1:9" x14ac:dyDescent="0.2">
      <c r="A70" s="3" t="s">
        <v>7</v>
      </c>
      <c r="B70" s="6" t="s">
        <v>39</v>
      </c>
      <c r="C70" s="6" t="s">
        <v>39</v>
      </c>
      <c r="D70" s="26">
        <v>2</v>
      </c>
      <c r="E70" s="42">
        <f t="shared" si="10"/>
        <v>2</v>
      </c>
      <c r="F70" s="33">
        <v>2</v>
      </c>
      <c r="G70" s="33">
        <f t="shared" si="13"/>
        <v>2</v>
      </c>
      <c r="H70" s="33">
        <v>3</v>
      </c>
      <c r="I70" s="33">
        <f t="shared" si="14"/>
        <v>2</v>
      </c>
    </row>
    <row r="71" spans="1:9" x14ac:dyDescent="0.2">
      <c r="A71" s="3" t="s">
        <v>84</v>
      </c>
      <c r="B71" s="6">
        <v>31</v>
      </c>
      <c r="C71" s="6">
        <v>25</v>
      </c>
      <c r="D71" s="26" t="s">
        <v>39</v>
      </c>
      <c r="E71" s="42" t="s">
        <v>39</v>
      </c>
      <c r="F71" s="33">
        <v>4</v>
      </c>
      <c r="G71" s="33">
        <f t="shared" si="13"/>
        <v>3</v>
      </c>
      <c r="H71" s="33">
        <v>6</v>
      </c>
      <c r="I71" s="33">
        <f t="shared" si="14"/>
        <v>4</v>
      </c>
    </row>
    <row r="72" spans="1:9" x14ac:dyDescent="0.2">
      <c r="A72" s="3" t="s">
        <v>86</v>
      </c>
      <c r="B72" s="6" t="s">
        <v>39</v>
      </c>
      <c r="C72" s="6" t="s">
        <v>39</v>
      </c>
      <c r="D72" s="26" t="s">
        <v>39</v>
      </c>
      <c r="E72" s="42" t="s">
        <v>39</v>
      </c>
      <c r="F72" s="33">
        <v>3</v>
      </c>
      <c r="G72" s="33">
        <f t="shared" si="13"/>
        <v>2</v>
      </c>
      <c r="H72" s="33">
        <v>3</v>
      </c>
      <c r="I72" s="33">
        <f t="shared" si="14"/>
        <v>2</v>
      </c>
    </row>
    <row r="73" spans="1:9" x14ac:dyDescent="0.2">
      <c r="A73" s="3" t="s">
        <v>12</v>
      </c>
      <c r="B73" s="6" t="s">
        <v>39</v>
      </c>
      <c r="C73" s="6" t="s">
        <v>39</v>
      </c>
      <c r="D73" s="26" t="s">
        <v>39</v>
      </c>
      <c r="E73" s="42" t="s">
        <v>39</v>
      </c>
      <c r="F73" s="33">
        <v>3</v>
      </c>
      <c r="G73" s="33">
        <f t="shared" si="13"/>
        <v>2</v>
      </c>
      <c r="H73" s="33">
        <v>3</v>
      </c>
      <c r="I73" s="33">
        <f t="shared" si="14"/>
        <v>2</v>
      </c>
    </row>
    <row r="74" spans="1:9" x14ac:dyDescent="0.2">
      <c r="A74" s="3" t="s">
        <v>104</v>
      </c>
      <c r="B74" s="6">
        <v>29</v>
      </c>
      <c r="C74" s="6">
        <v>23</v>
      </c>
      <c r="D74" s="26" t="s">
        <v>39</v>
      </c>
      <c r="E74" s="42" t="s">
        <v>39</v>
      </c>
      <c r="F74" s="33" t="s">
        <v>39</v>
      </c>
      <c r="G74" s="33" t="s">
        <v>39</v>
      </c>
      <c r="H74" s="33" t="s">
        <v>39</v>
      </c>
      <c r="I74" s="33"/>
    </row>
    <row r="75" spans="1:9" x14ac:dyDescent="0.2">
      <c r="A75" s="3" t="s">
        <v>109</v>
      </c>
      <c r="B75" s="6">
        <v>4</v>
      </c>
      <c r="C75" s="6">
        <v>3</v>
      </c>
      <c r="D75" s="26" t="s">
        <v>39</v>
      </c>
      <c r="E75" s="42" t="s">
        <v>39</v>
      </c>
      <c r="F75" s="33" t="s">
        <v>39</v>
      </c>
      <c r="G75" s="33" t="s">
        <v>39</v>
      </c>
      <c r="H75" s="33" t="s">
        <v>39</v>
      </c>
      <c r="I75" s="33" t="s">
        <v>39</v>
      </c>
    </row>
    <row r="76" spans="1:9" x14ac:dyDescent="0.2">
      <c r="A76" s="9" t="s">
        <v>10</v>
      </c>
      <c r="B76" s="6" t="s">
        <v>39</v>
      </c>
      <c r="C76" s="6" t="s">
        <v>39</v>
      </c>
      <c r="D76" s="26" t="s">
        <v>39</v>
      </c>
      <c r="E76" s="42" t="s">
        <v>39</v>
      </c>
      <c r="F76" s="33">
        <v>2</v>
      </c>
      <c r="G76" s="33">
        <f>ROUND((F76/1.3),0)</f>
        <v>2</v>
      </c>
      <c r="H76" s="33">
        <v>3</v>
      </c>
      <c r="I76" s="33">
        <f>ROUND((H76/1.49),0)</f>
        <v>2</v>
      </c>
    </row>
    <row r="77" spans="1:9" x14ac:dyDescent="0.2">
      <c r="A77" s="18"/>
      <c r="B77" s="44"/>
      <c r="C77" s="44"/>
      <c r="D77" s="35"/>
      <c r="E77" s="43"/>
      <c r="F77" s="39"/>
      <c r="G77" s="39"/>
      <c r="H77" s="39"/>
      <c r="I77" s="39"/>
    </row>
    <row r="78" spans="1:9" x14ac:dyDescent="0.2">
      <c r="A78" s="1" t="s">
        <v>88</v>
      </c>
      <c r="B78" s="5"/>
      <c r="C78" s="5"/>
      <c r="F78" s="38"/>
      <c r="G78" s="38"/>
    </row>
    <row r="79" spans="1:9" x14ac:dyDescent="0.2">
      <c r="A79" s="18"/>
      <c r="B79" s="5"/>
      <c r="C79" s="5"/>
      <c r="F79" s="38"/>
      <c r="G79" s="38"/>
    </row>
    <row r="80" spans="1:9" x14ac:dyDescent="0.2">
      <c r="A80" s="2" t="s">
        <v>26</v>
      </c>
      <c r="B80" s="6" t="s">
        <v>80</v>
      </c>
      <c r="C80" s="6" t="s">
        <v>37</v>
      </c>
      <c r="D80" s="26" t="s">
        <v>97</v>
      </c>
      <c r="E80" s="26" t="s">
        <v>98</v>
      </c>
      <c r="F80" s="4" t="s">
        <v>92</v>
      </c>
      <c r="G80" s="4" t="s">
        <v>90</v>
      </c>
      <c r="H80" s="4" t="s">
        <v>73</v>
      </c>
      <c r="I80" s="4" t="s">
        <v>71</v>
      </c>
    </row>
    <row r="81" spans="1:16" x14ac:dyDescent="0.2">
      <c r="A81" s="9" t="s">
        <v>30</v>
      </c>
      <c r="B81" s="6">
        <v>45</v>
      </c>
      <c r="C81" s="6">
        <v>36</v>
      </c>
      <c r="D81" s="26">
        <v>38</v>
      </c>
      <c r="E81" s="42">
        <f t="shared" ref="E81:E89" si="15">ROUND((D81/1.42),0)</f>
        <v>27</v>
      </c>
      <c r="F81" s="4">
        <v>47</v>
      </c>
      <c r="G81" s="4">
        <f t="shared" ref="G81:G89" si="16">ROUND((F81/1.53),0)</f>
        <v>31</v>
      </c>
      <c r="H81" s="4">
        <v>40</v>
      </c>
      <c r="I81" s="4">
        <f t="shared" ref="I81:I89" si="17">ROUND((H81/1.49),0)</f>
        <v>27</v>
      </c>
    </row>
    <row r="82" spans="1:16" x14ac:dyDescent="0.2">
      <c r="A82" s="9" t="s">
        <v>29</v>
      </c>
      <c r="B82" s="6">
        <v>36</v>
      </c>
      <c r="C82" s="6">
        <v>29</v>
      </c>
      <c r="D82" s="26">
        <v>35</v>
      </c>
      <c r="E82" s="42">
        <f t="shared" si="15"/>
        <v>25</v>
      </c>
      <c r="F82" s="4">
        <v>52</v>
      </c>
      <c r="G82" s="4">
        <f t="shared" si="16"/>
        <v>34</v>
      </c>
      <c r="H82" s="4">
        <v>41</v>
      </c>
      <c r="I82" s="4">
        <f t="shared" si="17"/>
        <v>28</v>
      </c>
      <c r="J82" s="18"/>
      <c r="K82" s="18"/>
    </row>
    <row r="83" spans="1:16" x14ac:dyDescent="0.2">
      <c r="A83" s="9" t="s">
        <v>25</v>
      </c>
      <c r="B83" s="6">
        <v>32</v>
      </c>
      <c r="C83" s="6">
        <v>25</v>
      </c>
      <c r="D83" s="26">
        <v>27</v>
      </c>
      <c r="E83" s="42">
        <f t="shared" si="15"/>
        <v>19</v>
      </c>
      <c r="F83" s="4">
        <v>37</v>
      </c>
      <c r="G83" s="4">
        <f t="shared" si="16"/>
        <v>24</v>
      </c>
      <c r="H83" s="4">
        <v>40</v>
      </c>
      <c r="I83" s="4">
        <f t="shared" si="17"/>
        <v>27</v>
      </c>
      <c r="J83" s="18"/>
      <c r="K83" s="18"/>
      <c r="L83" s="18"/>
      <c r="M83" s="18"/>
      <c r="N83" s="18"/>
      <c r="O83" s="18"/>
      <c r="P83" s="18"/>
    </row>
    <row r="84" spans="1:16" x14ac:dyDescent="0.2">
      <c r="A84" s="9" t="s">
        <v>18</v>
      </c>
      <c r="B84" s="6">
        <v>23</v>
      </c>
      <c r="C84" s="6">
        <v>18</v>
      </c>
      <c r="D84" s="26">
        <v>16</v>
      </c>
      <c r="E84" s="42">
        <f t="shared" si="15"/>
        <v>11</v>
      </c>
      <c r="F84" s="4">
        <v>21</v>
      </c>
      <c r="G84" s="4">
        <f t="shared" si="16"/>
        <v>14</v>
      </c>
      <c r="H84" s="4">
        <v>17</v>
      </c>
      <c r="I84" s="4">
        <f t="shared" si="17"/>
        <v>11</v>
      </c>
      <c r="J84" s="18"/>
      <c r="K84" s="18"/>
      <c r="L84" s="18"/>
      <c r="M84" s="18"/>
      <c r="N84" s="18"/>
      <c r="O84" s="18"/>
      <c r="P84" s="18"/>
    </row>
    <row r="85" spans="1:16" x14ac:dyDescent="0.2">
      <c r="A85" s="9" t="s">
        <v>16</v>
      </c>
      <c r="B85" s="6">
        <v>17</v>
      </c>
      <c r="C85" s="6">
        <v>13</v>
      </c>
      <c r="D85" s="26">
        <v>13</v>
      </c>
      <c r="E85" s="42">
        <f t="shared" si="15"/>
        <v>9</v>
      </c>
      <c r="F85" s="4">
        <v>24</v>
      </c>
      <c r="G85" s="4">
        <f t="shared" si="16"/>
        <v>16</v>
      </c>
      <c r="H85" s="4">
        <v>18</v>
      </c>
      <c r="I85" s="4">
        <f t="shared" si="17"/>
        <v>12</v>
      </c>
      <c r="J85" s="18"/>
      <c r="K85" s="18"/>
      <c r="L85" s="18"/>
      <c r="M85" s="18"/>
      <c r="N85" s="18"/>
      <c r="O85" s="18"/>
    </row>
    <row r="86" spans="1:16" x14ac:dyDescent="0.2">
      <c r="A86" s="9" t="s">
        <v>31</v>
      </c>
      <c r="B86" s="6">
        <v>13</v>
      </c>
      <c r="C86" s="6">
        <v>10</v>
      </c>
      <c r="D86" s="26">
        <v>12</v>
      </c>
      <c r="E86" s="42">
        <f t="shared" si="15"/>
        <v>8</v>
      </c>
      <c r="F86" s="4">
        <v>17</v>
      </c>
      <c r="G86" s="4">
        <f t="shared" si="16"/>
        <v>11</v>
      </c>
      <c r="H86" s="4">
        <v>11</v>
      </c>
      <c r="I86" s="4">
        <f t="shared" si="17"/>
        <v>7</v>
      </c>
      <c r="J86" s="18"/>
      <c r="K86" s="18"/>
      <c r="L86" s="18"/>
      <c r="M86" s="18"/>
      <c r="N86" s="18"/>
      <c r="O86" s="18"/>
    </row>
    <row r="87" spans="1:16" x14ac:dyDescent="0.2">
      <c r="A87" s="9" t="s">
        <v>17</v>
      </c>
      <c r="B87" s="6">
        <v>19</v>
      </c>
      <c r="C87" s="6">
        <v>15</v>
      </c>
      <c r="D87" s="26">
        <v>10</v>
      </c>
      <c r="E87" s="42">
        <f t="shared" si="15"/>
        <v>7</v>
      </c>
      <c r="F87" s="4">
        <v>14</v>
      </c>
      <c r="G87" s="4">
        <f t="shared" si="16"/>
        <v>9</v>
      </c>
      <c r="H87" s="4">
        <v>17</v>
      </c>
      <c r="I87" s="4">
        <f t="shared" si="17"/>
        <v>11</v>
      </c>
      <c r="J87" s="18"/>
      <c r="K87" s="18"/>
      <c r="L87" s="18"/>
      <c r="M87" s="18"/>
      <c r="N87" s="18"/>
      <c r="O87" s="18"/>
    </row>
    <row r="88" spans="1:16" x14ac:dyDescent="0.2">
      <c r="A88" s="9" t="s">
        <v>19</v>
      </c>
      <c r="B88" s="6">
        <v>1</v>
      </c>
      <c r="C88" s="6">
        <v>1</v>
      </c>
      <c r="D88" s="26">
        <v>4</v>
      </c>
      <c r="E88" s="42">
        <f t="shared" si="15"/>
        <v>3</v>
      </c>
      <c r="F88" s="4">
        <v>3</v>
      </c>
      <c r="G88" s="4">
        <f t="shared" si="16"/>
        <v>2</v>
      </c>
      <c r="H88" s="4">
        <v>3</v>
      </c>
      <c r="I88" s="4">
        <f t="shared" si="17"/>
        <v>2</v>
      </c>
      <c r="J88" s="18"/>
      <c r="K88" s="18"/>
      <c r="L88" s="18"/>
      <c r="M88" s="18"/>
      <c r="N88" s="18"/>
      <c r="O88" s="18"/>
    </row>
    <row r="89" spans="1:16" x14ac:dyDescent="0.2">
      <c r="A89" s="9" t="s">
        <v>32</v>
      </c>
      <c r="B89" s="6">
        <v>1</v>
      </c>
      <c r="C89" s="6">
        <v>1</v>
      </c>
      <c r="D89" s="26">
        <v>1</v>
      </c>
      <c r="E89" s="42">
        <f t="shared" si="15"/>
        <v>1</v>
      </c>
      <c r="F89" s="4">
        <v>4</v>
      </c>
      <c r="G89" s="4">
        <f t="shared" si="16"/>
        <v>3</v>
      </c>
      <c r="H89" s="4">
        <v>7</v>
      </c>
      <c r="I89" s="4">
        <f t="shared" si="17"/>
        <v>5</v>
      </c>
      <c r="J89" s="18"/>
      <c r="K89" s="18"/>
      <c r="L89" s="18"/>
      <c r="M89" s="18"/>
      <c r="N89" s="18"/>
      <c r="O89" s="18"/>
      <c r="P89" s="18"/>
    </row>
    <row r="90" spans="1:16" x14ac:dyDescent="0.2">
      <c r="A90" s="18"/>
      <c r="B90" s="5"/>
      <c r="C90" s="5"/>
      <c r="H90" s="37"/>
      <c r="I90" s="37"/>
      <c r="J90" s="18"/>
      <c r="K90" s="18"/>
      <c r="L90" s="18"/>
      <c r="M90" s="18"/>
      <c r="N90" s="18"/>
      <c r="O90" s="18"/>
      <c r="P90" s="18"/>
    </row>
    <row r="91" spans="1:16" x14ac:dyDescent="0.2">
      <c r="A91" s="2" t="s">
        <v>27</v>
      </c>
      <c r="B91" s="6" t="s">
        <v>106</v>
      </c>
      <c r="C91" s="6" t="s">
        <v>37</v>
      </c>
      <c r="D91" s="32" t="s">
        <v>107</v>
      </c>
      <c r="E91" s="32" t="s">
        <v>98</v>
      </c>
      <c r="F91" s="4" t="s">
        <v>93</v>
      </c>
      <c r="G91" s="4" t="s">
        <v>90</v>
      </c>
      <c r="H91" s="4" t="s">
        <v>78</v>
      </c>
      <c r="I91" s="4" t="s">
        <v>71</v>
      </c>
      <c r="L91" s="18"/>
      <c r="M91" s="18"/>
      <c r="N91" s="18"/>
      <c r="O91" s="18"/>
      <c r="P91" s="18"/>
    </row>
    <row r="92" spans="1:16" x14ac:dyDescent="0.2">
      <c r="A92" s="9" t="s">
        <v>20</v>
      </c>
      <c r="B92" s="6" t="s">
        <v>39</v>
      </c>
      <c r="C92" s="6" t="s">
        <v>39</v>
      </c>
      <c r="D92" s="26">
        <v>109</v>
      </c>
      <c r="E92" s="26">
        <f t="shared" ref="E92:E97" si="18">ROUND((D92/1.42),0)</f>
        <v>77</v>
      </c>
      <c r="F92" s="4">
        <v>101</v>
      </c>
      <c r="G92" s="4">
        <f>ROUND((F92/1.53),0)</f>
        <v>66</v>
      </c>
      <c r="H92" s="4">
        <v>111</v>
      </c>
      <c r="I92" s="4">
        <f t="shared" ref="I92:I97" si="19">ROUND((H92/1.49),0)</f>
        <v>74</v>
      </c>
    </row>
    <row r="93" spans="1:16" x14ac:dyDescent="0.2">
      <c r="A93" s="9" t="s">
        <v>21</v>
      </c>
      <c r="B93" s="6">
        <v>79</v>
      </c>
      <c r="C93" s="6">
        <v>63</v>
      </c>
      <c r="D93" s="26">
        <v>78</v>
      </c>
      <c r="E93" s="26">
        <f t="shared" si="18"/>
        <v>55</v>
      </c>
      <c r="F93" s="4">
        <v>71</v>
      </c>
      <c r="G93" s="4">
        <f>ROUND((F93/1.53),0)</f>
        <v>46</v>
      </c>
      <c r="H93" s="4">
        <v>86</v>
      </c>
      <c r="I93" s="4">
        <f t="shared" si="19"/>
        <v>58</v>
      </c>
    </row>
    <row r="94" spans="1:16" x14ac:dyDescent="0.2">
      <c r="A94" s="9" t="s">
        <v>24</v>
      </c>
      <c r="B94" s="6">
        <v>67</v>
      </c>
      <c r="C94" s="6">
        <v>53</v>
      </c>
      <c r="D94" s="26">
        <v>71</v>
      </c>
      <c r="E94" s="26">
        <f t="shared" si="18"/>
        <v>50</v>
      </c>
      <c r="F94" s="4">
        <v>68</v>
      </c>
      <c r="G94" s="4">
        <f>ROUND((F94/1.53),0)</f>
        <v>44</v>
      </c>
      <c r="H94" s="4">
        <v>64</v>
      </c>
      <c r="I94" s="4">
        <f t="shared" si="19"/>
        <v>43</v>
      </c>
    </row>
    <row r="95" spans="1:16" x14ac:dyDescent="0.2">
      <c r="A95" s="9" t="s">
        <v>23</v>
      </c>
      <c r="B95" s="6">
        <v>49</v>
      </c>
      <c r="C95" s="6">
        <v>39</v>
      </c>
      <c r="D95" s="26">
        <v>67</v>
      </c>
      <c r="E95" s="26">
        <f t="shared" si="18"/>
        <v>47</v>
      </c>
      <c r="F95" s="4">
        <v>58</v>
      </c>
      <c r="G95" s="4">
        <f>ROUND((F95/1.53),0)</f>
        <v>38</v>
      </c>
      <c r="H95" s="4">
        <v>62</v>
      </c>
      <c r="I95" s="4">
        <f t="shared" si="19"/>
        <v>42</v>
      </c>
    </row>
    <row r="96" spans="1:16" x14ac:dyDescent="0.2">
      <c r="A96" s="9" t="s">
        <v>22</v>
      </c>
      <c r="B96" s="6">
        <v>24</v>
      </c>
      <c r="C96" s="6">
        <v>19</v>
      </c>
      <c r="D96" s="26">
        <v>66</v>
      </c>
      <c r="E96" s="26">
        <f t="shared" si="18"/>
        <v>46</v>
      </c>
      <c r="F96" s="4">
        <v>55</v>
      </c>
      <c r="G96" s="4">
        <f>ROUND((F96/1.53),0)</f>
        <v>36</v>
      </c>
      <c r="H96" s="4">
        <v>63</v>
      </c>
      <c r="I96" s="4">
        <f t="shared" si="19"/>
        <v>42</v>
      </c>
    </row>
    <row r="97" spans="1:9" x14ac:dyDescent="0.2">
      <c r="A97" s="9" t="s">
        <v>18</v>
      </c>
      <c r="B97" s="6">
        <v>68</v>
      </c>
      <c r="C97" s="6">
        <v>54</v>
      </c>
      <c r="D97" s="26">
        <v>44</v>
      </c>
      <c r="E97" s="26">
        <f t="shared" si="18"/>
        <v>31</v>
      </c>
      <c r="F97" s="4" t="s">
        <v>39</v>
      </c>
      <c r="G97" s="4" t="s">
        <v>39</v>
      </c>
      <c r="H97" s="4">
        <v>77</v>
      </c>
      <c r="I97" s="4">
        <f t="shared" si="19"/>
        <v>52</v>
      </c>
    </row>
    <row r="98" spans="1:9" x14ac:dyDescent="0.2">
      <c r="H98" s="37"/>
      <c r="I98" s="37"/>
    </row>
    <row r="99" spans="1:9" x14ac:dyDescent="0.2">
      <c r="A99" s="2" t="s">
        <v>61</v>
      </c>
      <c r="B99" s="6" t="s">
        <v>28</v>
      </c>
      <c r="C99" s="6" t="s">
        <v>37</v>
      </c>
      <c r="D99" s="32" t="s">
        <v>108</v>
      </c>
      <c r="E99" s="32" t="s">
        <v>98</v>
      </c>
      <c r="F99" s="4" t="s">
        <v>94</v>
      </c>
      <c r="G99" s="4" t="s">
        <v>90</v>
      </c>
      <c r="H99" s="4" t="s">
        <v>79</v>
      </c>
      <c r="I99" s="4" t="s">
        <v>71</v>
      </c>
    </row>
    <row r="100" spans="1:9" x14ac:dyDescent="0.2">
      <c r="A100" s="9" t="s">
        <v>21</v>
      </c>
      <c r="B100" s="6">
        <v>17</v>
      </c>
      <c r="C100" s="6">
        <v>13</v>
      </c>
      <c r="D100" s="26">
        <v>21</v>
      </c>
      <c r="E100" s="26">
        <f t="shared" ref="E100:E105" si="20">ROUND((D100/1.42),0)</f>
        <v>15</v>
      </c>
      <c r="F100" s="4">
        <v>22</v>
      </c>
      <c r="G100" s="4">
        <f>ROUND((F100/1.53),0)</f>
        <v>14</v>
      </c>
      <c r="H100" s="4">
        <v>16</v>
      </c>
      <c r="I100" s="4">
        <f t="shared" ref="I100:I105" si="21">ROUND((H100/1.49),0)</f>
        <v>11</v>
      </c>
    </row>
    <row r="101" spans="1:9" x14ac:dyDescent="0.2">
      <c r="A101" s="9" t="s">
        <v>23</v>
      </c>
      <c r="B101" s="6">
        <v>15</v>
      </c>
      <c r="C101" s="6">
        <v>12</v>
      </c>
      <c r="D101" s="26">
        <v>19</v>
      </c>
      <c r="E101" s="26">
        <f t="shared" si="20"/>
        <v>13</v>
      </c>
      <c r="F101" s="4">
        <v>15</v>
      </c>
      <c r="G101" s="4">
        <f>ROUND((F101/1.53),0)</f>
        <v>10</v>
      </c>
      <c r="H101" s="4">
        <v>26</v>
      </c>
      <c r="I101" s="4">
        <f t="shared" si="21"/>
        <v>17</v>
      </c>
    </row>
    <row r="102" spans="1:9" x14ac:dyDescent="0.2">
      <c r="A102" s="9" t="s">
        <v>22</v>
      </c>
      <c r="B102" s="6">
        <v>7</v>
      </c>
      <c r="C102" s="6">
        <v>6</v>
      </c>
      <c r="D102" s="26">
        <v>16</v>
      </c>
      <c r="E102" s="26">
        <f t="shared" si="20"/>
        <v>11</v>
      </c>
      <c r="F102" s="4">
        <v>24</v>
      </c>
      <c r="G102" s="4">
        <f>ROUND((F102/1.53),0)</f>
        <v>16</v>
      </c>
      <c r="H102" s="4">
        <v>35</v>
      </c>
      <c r="I102" s="4">
        <f t="shared" si="21"/>
        <v>23</v>
      </c>
    </row>
    <row r="103" spans="1:9" x14ac:dyDescent="0.2">
      <c r="A103" s="9" t="s">
        <v>24</v>
      </c>
      <c r="B103" s="6">
        <v>11</v>
      </c>
      <c r="C103" s="6">
        <v>9</v>
      </c>
      <c r="D103" s="26">
        <v>11</v>
      </c>
      <c r="E103" s="26">
        <f t="shared" si="20"/>
        <v>8</v>
      </c>
      <c r="F103" s="4">
        <v>9</v>
      </c>
      <c r="G103" s="4">
        <f>ROUND((F103/1.53),0)</f>
        <v>6</v>
      </c>
      <c r="H103" s="4">
        <v>30</v>
      </c>
      <c r="I103" s="4">
        <f t="shared" si="21"/>
        <v>20</v>
      </c>
    </row>
    <row r="104" spans="1:9" x14ac:dyDescent="0.2">
      <c r="A104" s="3" t="s">
        <v>18</v>
      </c>
      <c r="B104" s="6">
        <v>4</v>
      </c>
      <c r="C104" s="6">
        <v>3</v>
      </c>
      <c r="D104" s="26">
        <v>9</v>
      </c>
      <c r="E104" s="26">
        <f t="shared" si="20"/>
        <v>6</v>
      </c>
      <c r="F104" s="4" t="s">
        <v>39</v>
      </c>
      <c r="G104" s="4" t="s">
        <v>39</v>
      </c>
      <c r="H104" s="4">
        <v>12</v>
      </c>
      <c r="I104" s="4">
        <f t="shared" si="21"/>
        <v>8</v>
      </c>
    </row>
    <row r="105" spans="1:9" x14ac:dyDescent="0.2">
      <c r="A105" s="9" t="s">
        <v>20</v>
      </c>
      <c r="B105" s="6" t="s">
        <v>39</v>
      </c>
      <c r="C105" s="6" t="s">
        <v>39</v>
      </c>
      <c r="D105" s="26">
        <v>9</v>
      </c>
      <c r="E105" s="26">
        <f t="shared" si="20"/>
        <v>6</v>
      </c>
      <c r="F105" s="4">
        <v>11</v>
      </c>
      <c r="G105" s="4">
        <f>ROUND((F105/1.53),0)</f>
        <v>7</v>
      </c>
      <c r="H105" s="4">
        <v>18</v>
      </c>
      <c r="I105" s="4">
        <f t="shared" si="21"/>
        <v>12</v>
      </c>
    </row>
    <row r="107" spans="1:9" x14ac:dyDescent="0.2">
      <c r="A107" s="7" t="s">
        <v>110</v>
      </c>
      <c r="B107" s="44"/>
      <c r="C107" s="44"/>
    </row>
  </sheetData>
  <phoneticPr fontId="6" type="noConversion"/>
  <pageMargins left="0.25" right="0.25" top="0.75" bottom="0.75" header="0.3" footer="0.3"/>
  <pageSetup paperSize="9" scale="91" orientation="landscape" horizontalDpi="4294967292" verticalDpi="4294967292"/>
  <rowBreaks count="2" manualBreakCount="2">
    <brk id="13" max="16383" man="1"/>
    <brk id="7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</dc:creator>
  <cp:lastModifiedBy>Microsoft Office-Anwender</cp:lastModifiedBy>
  <cp:lastPrinted>2013-09-21T07:21:24Z</cp:lastPrinted>
  <dcterms:created xsi:type="dcterms:W3CDTF">2011-08-12T16:51:49Z</dcterms:created>
  <dcterms:modified xsi:type="dcterms:W3CDTF">2016-10-12T10:41:28Z</dcterms:modified>
</cp:coreProperties>
</file>